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1 ex-Backupé\Documents\"/>
    </mc:Choice>
  </mc:AlternateContent>
  <xr:revisionPtr revIDLastSave="0" documentId="13_ncr:1_{866E6AF8-80F1-4A11-BA70-CF96E3D5D642}" xr6:coauthVersionLast="47" xr6:coauthVersionMax="47" xr10:uidLastSave="{00000000-0000-0000-0000-000000000000}"/>
  <bookViews>
    <workbookView xWindow="948" yWindow="1104" windowWidth="17364" windowHeight="11328" xr2:uid="{E2464C90-D8ED-4CF0-9E1D-B07C05FEC0E3}"/>
  </bookViews>
  <sheets>
    <sheet name="balanc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9" i="2" l="1"/>
  <c r="C138" i="2"/>
  <c r="E129" i="2"/>
  <c r="C140" i="2"/>
  <c r="E140" i="2" s="1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C128" i="2"/>
  <c r="E128" i="2" l="1"/>
  <c r="E130" i="2" s="1"/>
  <c r="C130" i="2" l="1"/>
  <c r="E138" i="2" l="1"/>
  <c r="E139" i="2"/>
  <c r="E141" i="2" s="1"/>
  <c r="D141" i="2" s="1"/>
  <c r="C141" i="2"/>
</calcChain>
</file>

<file path=xl/sharedStrings.xml><?xml version="1.0" encoding="utf-8"?>
<sst xmlns="http://schemas.openxmlformats.org/spreadsheetml/2006/main" count="146" uniqueCount="144">
  <si>
    <t>-</t>
  </si>
  <si>
    <t>Kosten</t>
  </si>
  <si>
    <t>Brandbeveiliging: Onderhoudscontracten</t>
  </si>
  <si>
    <t>Liften: Onderhoudscontract kolom AB</t>
  </si>
  <si>
    <t>Liften: Onderhoudscontract kolom CDEF</t>
  </si>
  <si>
    <t>Liften: Onderhoudscontract kolom GH</t>
  </si>
  <si>
    <t>Liften: Onderhoudscontract kolom IJ</t>
  </si>
  <si>
    <t>Liften: Onderhoudscontract kolom KLMN</t>
  </si>
  <si>
    <t>Liften: Onderhoudscontract kolom OPQR</t>
  </si>
  <si>
    <t>Liften: Onderhoudscontract kolom STU</t>
  </si>
  <si>
    <t>Liften: Onderhoudscontract kolom VWXYZ</t>
  </si>
  <si>
    <t>Liften: kolom GH - Onderhoud en herstellingen niet inbegrepen in contract</t>
  </si>
  <si>
    <t>Liften: kolom KLMN - Onderhoud en herstellingen niet inbegrepen in contract</t>
  </si>
  <si>
    <t>Liften: kolom OPQR - Onderhoud en herstellingen niet inbegrepen in contract</t>
  </si>
  <si>
    <t>Liften: kolom STU - Onderhoud en herstellingen niet inbegrepen in contract</t>
  </si>
  <si>
    <t>Liften: Noodtelefoon kolom AB</t>
  </si>
  <si>
    <t>Liften: Noodtelefoon kolom CDEF</t>
  </si>
  <si>
    <t>Liften: Noodtelefoon kolom GH</t>
  </si>
  <si>
    <t>Liften: Noodtelefoon kolom IJ</t>
  </si>
  <si>
    <t>Liften: Noodtelefoon kolom KLMN</t>
  </si>
  <si>
    <t>Liften: Noodtelefoon kolom OPQR</t>
  </si>
  <si>
    <t>Liften: Noodtelefoon kolom STU</t>
  </si>
  <si>
    <t>Liften: Noodtelefoon kolom VWXYZ</t>
  </si>
  <si>
    <t>Liften: telefoonaansluiting SMS noodsignaal storing</t>
  </si>
  <si>
    <t>Elektrische installaties: Andere</t>
  </si>
  <si>
    <t>Telefoonaansluiting WIFI + Brandalarm</t>
  </si>
  <si>
    <t>Abonnement WIFI</t>
  </si>
  <si>
    <t>Webdomein + Website</t>
  </si>
  <si>
    <t>Elektrische installaties: Verlichting</t>
  </si>
  <si>
    <t>Sanitair en verwarming: Onderhoud stookinstallatie fase 1</t>
  </si>
  <si>
    <t>Sanitair en verwarming: Onderhoud stookinstallatie fase 2</t>
  </si>
  <si>
    <t>Sanitair en verwarming: Onderhoud stookinstallatie fase 3</t>
  </si>
  <si>
    <t>Sanitair en verwarming: onderhoud waterverzachter fase 1</t>
  </si>
  <si>
    <t>Sanitair en verwarming: onderhoud waterverzachter fase 2</t>
  </si>
  <si>
    <t>Sanitair en verwarming: onderhoud waterverzachter fase 3</t>
  </si>
  <si>
    <t>Sanitair en verwarming: onderhoud verwarmingsleidingen fase 3</t>
  </si>
  <si>
    <t>Sanitair en verwarming: onderhoud waterleidingen fase 1</t>
  </si>
  <si>
    <t>Sanitair en verwarming: onderhoud waterleidingen fase 3</t>
  </si>
  <si>
    <t>Sanitair en verwarming: onderhoud afvoeren en riolering fase 1</t>
  </si>
  <si>
    <t>Sanitair en verwarming: onderhoud afvoeren en riolering fase 2</t>
  </si>
  <si>
    <t>Sanitair en verwarming: Meters en meteropname</t>
  </si>
  <si>
    <t>Schrijnwerken: Onderhoud centrale garagepoort</t>
  </si>
  <si>
    <t>Schrijnwerken: sloten en sleutels algemeen</t>
  </si>
  <si>
    <t>Schoonmaak: Onderhoudsproducten</t>
  </si>
  <si>
    <t>Huisvuil/PMD/papier en glas volgens contract</t>
  </si>
  <si>
    <t>Huisvuil/PMD/papier en glas: producten</t>
  </si>
  <si>
    <t>Tuinen en directe omgeving: ophaling container</t>
  </si>
  <si>
    <t>Tuinen en directe omgeving: overig onderhoud</t>
  </si>
  <si>
    <t>Tuinen en directe omgeving: aankoop materiaal</t>
  </si>
  <si>
    <t>Onderhoud bouwwerken: gevel fase 3</t>
  </si>
  <si>
    <t>Onderhoud bouwwerken: terrassen fase 1</t>
  </si>
  <si>
    <t>Onderhoud bouwwerken: renovatie dakterrassen 5de verdieping fase 1+2 cfr AV 2013</t>
  </si>
  <si>
    <t>Onderhoud bouwwerken: Provisie nog uit te voeren werken cfr AV 2013 punt 21</t>
  </si>
  <si>
    <t>Onderhoud bouwwerken: hal, trapzalen, gangen fase 3</t>
  </si>
  <si>
    <t>Onderhoud bouwwerken: Andere</t>
  </si>
  <si>
    <t>Zwembad: Analyse waterkwaliteit</t>
  </si>
  <si>
    <t>Zwembad: Onderhoudscontract</t>
  </si>
  <si>
    <t>Zwembad: Overig onderhoud zwembad/ technische installaties</t>
  </si>
  <si>
    <t>Zwembad: Levering producten</t>
  </si>
  <si>
    <t>Zwembad: Andere</t>
  </si>
  <si>
    <t>Zwembad: Elektriciteit</t>
  </si>
  <si>
    <t>Satelietschotels gemeenschappelijke installatie</t>
  </si>
  <si>
    <t>Water: vast recht en verbruik fase 1 + 2</t>
  </si>
  <si>
    <t>Water: vast recht en verbruik fase 3</t>
  </si>
  <si>
    <t>Water: waterverzachter zouttabletten</t>
  </si>
  <si>
    <t>Elektriciteit: garage</t>
  </si>
  <si>
    <t>Elektriciteit: garagepoort</t>
  </si>
  <si>
    <t>Elektriciteit: gemene delen fase 1</t>
  </si>
  <si>
    <t>Elektriciteit: gemene delen fase 2</t>
  </si>
  <si>
    <t>Elektriciteit: gemene delen fase 3</t>
  </si>
  <si>
    <t>Elektriciteit dakventilators fase 3</t>
  </si>
  <si>
    <t>Elektriciteit: lift kolom AB</t>
  </si>
  <si>
    <t>Elektriciteit: lift kolom CDEF</t>
  </si>
  <si>
    <t>Elektriciteit: lift kolom GH</t>
  </si>
  <si>
    <t>Elektriciteit: lift kolom IJ</t>
  </si>
  <si>
    <t>Elektriciteit: lift kolom KLMN</t>
  </si>
  <si>
    <t>Elektriciteit: lift kolom OPQR</t>
  </si>
  <si>
    <t>Elektriciteit: lift kolom STU</t>
  </si>
  <si>
    <t>Elektriciteit: lift kolom VWXYZ</t>
  </si>
  <si>
    <t>Elektriciteit: verwarming fase 1</t>
  </si>
  <si>
    <t>Elektriciteit: verwarming fase 2</t>
  </si>
  <si>
    <t>Elektriciteit: verwarming fase 3</t>
  </si>
  <si>
    <t>Gas: Vast recht en verbruik fase 1</t>
  </si>
  <si>
    <t>Gas: Vast recht en verbruik fase 2</t>
  </si>
  <si>
    <t>Gas: Vast recht en verbruik fase 3</t>
  </si>
  <si>
    <t>Andere leveringen</t>
  </si>
  <si>
    <t>Erelonen syndici</t>
  </si>
  <si>
    <t>Verzekeringen: Brandverzekering gebouw</t>
  </si>
  <si>
    <t>Verzekeringen: Burgerlijke aansprakelijkheid</t>
  </si>
  <si>
    <t>Verzekeringen: Arbeidsongevallenverzekering</t>
  </si>
  <si>
    <t>Verzekeringen: schadevergoeding algemeen</t>
  </si>
  <si>
    <t>Verzekeringen: schadevergoeding ontvangst - doorstorten</t>
  </si>
  <si>
    <t>Conciërge: gsm</t>
  </si>
  <si>
    <t>Conciërge: Noodtelefoon</t>
  </si>
  <si>
    <t>Conciërge: Elektriciteit app. Carine Bruaux</t>
  </si>
  <si>
    <t>Conciërge: Elektriciteit app. Jean Boeykens</t>
  </si>
  <si>
    <t>Conciërge: Verbruikskosten CV - WW - KW app. Nadia Decoster</t>
  </si>
  <si>
    <t>Conciërge: Verbruikskosten CV - WW - KW app. Jean Boeykens</t>
  </si>
  <si>
    <t>Conciërge: Onderhoud woning Carine Bruaux</t>
  </si>
  <si>
    <t>Conciërge: werkmateriaal</t>
  </si>
  <si>
    <t>Administratiekosten: Postzegels algemeen</t>
  </si>
  <si>
    <t>Administratiekosten: Andere</t>
  </si>
  <si>
    <t>Administratiekosten: Kopies</t>
  </si>
  <si>
    <t>Vergaderingen: Gebruik vergaderzalen</t>
  </si>
  <si>
    <t>Vergaderingen: Consumpties</t>
  </si>
  <si>
    <t>INDIVIDUELE KOSTEN: Privatief</t>
  </si>
  <si>
    <t>Personeelskosten: Bezoldigingen en rechtstreekse sociale voordelen</t>
  </si>
  <si>
    <t>Personeelskosten: Werkgeversbijdragen R.S.Z</t>
  </si>
  <si>
    <t>Personeelskosten: Preventie en bescherming op het werk</t>
  </si>
  <si>
    <t>Bankkosten en kosten van schulden</t>
  </si>
  <si>
    <t xml:space="preserve">Afrekening water en verwarming </t>
  </si>
  <si>
    <t>Elektrische installaties: verlichting Fase 1</t>
  </si>
  <si>
    <t>Sanitair en verwarming: opsporen lek Fase 1</t>
  </si>
  <si>
    <t>Sanitair en verwarming: opsporen lek Fase 2</t>
  </si>
  <si>
    <t>EPC Algemene Delen</t>
  </si>
  <si>
    <t>Verbruikskosten algemeen o.a. zwembad-verliez</t>
  </si>
  <si>
    <t>Conciërge: gsm abonnement Carine Bruaux</t>
  </si>
  <si>
    <t>Conciërge: gsm kosten niet inbegrepen in overee</t>
  </si>
  <si>
    <t>nouvelle mesure en Flandre à étudier</t>
  </si>
  <si>
    <t>concernant les tarifs des 30 premiers m³</t>
  </si>
  <si>
    <t>et des suivants</t>
  </si>
  <si>
    <t>A combien la fixera-t-on pour 2023 ?</t>
  </si>
  <si>
    <t>total électricité</t>
  </si>
  <si>
    <t>total gaz</t>
  </si>
  <si>
    <t>total eau</t>
  </si>
  <si>
    <t>toute première estimation du budget 2023 du Silver Beach</t>
  </si>
  <si>
    <t>Il faut s'interroger sur les lignes qui vont disparaître et celles qui vont s'ajouter.</t>
  </si>
  <si>
    <t>Ceci n'a pas la prétention d'être une vraie préparation du budget comme elle devrait avoir lieu chaque année mais simplement de montrer comment il doit être établi.</t>
  </si>
  <si>
    <t>décomposition des frais 2021 et</t>
  </si>
  <si>
    <t>Il faut notamment s'interroger sur chaque ligne et traiter différemment celles dont le pronostic 2023 est autre qu'une simple inflation.</t>
  </si>
  <si>
    <t>Il faut mieux étudier les inflations à prévoir. Ici on a pris pour l'électricité et le gaz celles annoncées dans une simple coupure de presse :</t>
  </si>
  <si>
    <t>à étudier beaucoup plus à fond évidemment avec les données qui sront disponibles en mars 2023.</t>
  </si>
  <si>
    <t>On a pris une inflation de 10% pour tout le reste : cela doit être davantage différencié ligne par ligne mais 10% est sans doute un minimum pour deux ans d'écart.</t>
  </si>
  <si>
    <t>totaal ten laste van de medeeigendom</t>
  </si>
  <si>
    <t>balance 2021</t>
  </si>
  <si>
    <t>estimation 2023</t>
  </si>
  <si>
    <t>inflation calculée pour l'électricité</t>
  </si>
  <si>
    <t>inflation calculée pour le gaz</t>
  </si>
  <si>
    <t>Sur base des dépenses connues de 2021 (510.067,13) il a été décidé de fixer la provision à 360.000 pour 2022</t>
  </si>
  <si>
    <t>Note : les tarifs de l'énergie resteront identiques jusque mai 2023 mais le calcul a icié été fait sur une année complète parce qu'en fait les provisions décidées à l'AG 2023</t>
  </si>
  <si>
    <t>le sont pour une période d'un an débutant à ce moment.</t>
  </si>
  <si>
    <t>Ce modèle de calcul est assez rigoureux. La principale inconnue est celle des tarifs</t>
  </si>
  <si>
    <t>de gaz et d'électricité à partir de mail 2022.</t>
  </si>
  <si>
    <t>Rien ne permet à ce jour de dire que les montants d'inflation repris ici seront les bons 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</si>
</sst>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4" fontId="0" fillId="0" borderId="0" xfId="0" applyNumberFormat="1"/>
    <xf numFmtId="0" fontId="1" fillId="0" borderId="0" xfId="0" applyFont="1"/>
    <xf numFmtId="4" fontId="1" fillId="0" borderId="0" xfId="0" applyNumberFormat="1" applyFont="1"/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9" fontId="0" fillId="0" borderId="0" xfId="0" applyNumberFormat="1"/>
    <xf numFmtId="9" fontId="0" fillId="2" borderId="0" xfId="0" applyNumberFormat="1" applyFill="1"/>
    <xf numFmtId="9" fontId="0" fillId="3" borderId="0" xfId="0" applyNumberFormat="1" applyFill="1"/>
    <xf numFmtId="9" fontId="0" fillId="4" borderId="0" xfId="0" applyNumberFormat="1" applyFill="1"/>
    <xf numFmtId="0" fontId="0" fillId="2" borderId="0" xfId="0" applyFill="1"/>
    <xf numFmtId="0" fontId="1" fillId="2" borderId="0" xfId="0" applyFont="1" applyFill="1"/>
    <xf numFmtId="9" fontId="0" fillId="5" borderId="0" xfId="0" applyNumberFormat="1" applyFill="1"/>
    <xf numFmtId="0" fontId="2" fillId="0" borderId="0" xfId="0" applyFont="1"/>
    <xf numFmtId="0" fontId="0" fillId="0" borderId="0" xfId="0" applyAlignment="1">
      <alignment horizontal="center"/>
    </xf>
    <xf numFmtId="0" fontId="1" fillId="6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1" fillId="7" borderId="0" xfId="0" applyFont="1" applyFill="1" applyAlignment="1">
      <alignment horizontal="center"/>
    </xf>
    <xf numFmtId="0" fontId="0" fillId="3" borderId="0" xfId="0" applyFill="1"/>
    <xf numFmtId="0" fontId="3" fillId="4" borderId="0" xfId="0" applyFont="1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281940</xdr:colOff>
      <xdr:row>129</xdr:row>
      <xdr:rowOff>30480</xdr:rowOff>
    </xdr:from>
    <xdr:to>
      <xdr:col>3</xdr:col>
      <xdr:colOff>312420</xdr:colOff>
      <xdr:row>140</xdr:row>
      <xdr:rowOff>7620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AA3DA2C5-2068-CA1A-56D8-3683E603281B}"/>
            </a:ext>
          </a:extLst>
        </xdr:cNvPr>
        <xdr:cNvCxnSpPr/>
      </xdr:nvCxnSpPr>
      <xdr:spPr>
        <a:xfrm flipH="1">
          <a:off x="6690360" y="24124920"/>
          <a:ext cx="30480" cy="198882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16AA8-0C78-48AD-81F2-868CDC53EEC1}">
  <dimension ref="A1:H149"/>
  <sheetViews>
    <sheetView tabSelected="1" workbookViewId="0">
      <selection activeCell="B150" sqref="B150"/>
    </sheetView>
  </sheetViews>
  <sheetFormatPr baseColWidth="10" defaultRowHeight="14.4" x14ac:dyDescent="0.3"/>
  <cols>
    <col min="1" max="1" width="10.5546875" bestFit="1" customWidth="1"/>
    <col min="2" max="2" width="71.33203125" bestFit="1" customWidth="1"/>
  </cols>
  <sheetData>
    <row r="1" spans="1:6" ht="23.4" x14ac:dyDescent="0.45">
      <c r="A1" s="13" t="s">
        <v>128</v>
      </c>
    </row>
    <row r="2" spans="1:6" ht="23.4" x14ac:dyDescent="0.45">
      <c r="A2" s="13" t="s">
        <v>125</v>
      </c>
      <c r="C2" s="14"/>
      <c r="D2" s="14"/>
    </row>
    <row r="3" spans="1:6" x14ac:dyDescent="0.3">
      <c r="C3" s="4"/>
    </row>
    <row r="4" spans="1:6" s="17" customFormat="1" ht="18" x14ac:dyDescent="0.35">
      <c r="A4" s="16" t="s">
        <v>127</v>
      </c>
      <c r="C4" s="18"/>
    </row>
    <row r="5" spans="1:6" s="17" customFormat="1" ht="18" x14ac:dyDescent="0.35">
      <c r="A5" s="16" t="s">
        <v>129</v>
      </c>
      <c r="C5" s="18"/>
    </row>
    <row r="6" spans="1:6" s="17" customFormat="1" ht="18" x14ac:dyDescent="0.35">
      <c r="A6" s="16" t="s">
        <v>126</v>
      </c>
      <c r="C6" s="18"/>
    </row>
    <row r="7" spans="1:6" s="17" customFormat="1" ht="18" x14ac:dyDescent="0.35">
      <c r="A7" s="16" t="s">
        <v>130</v>
      </c>
      <c r="C7" s="18"/>
    </row>
    <row r="8" spans="1:6" s="17" customFormat="1" ht="18" x14ac:dyDescent="0.35">
      <c r="A8" s="16" t="s">
        <v>131</v>
      </c>
      <c r="C8" s="18"/>
    </row>
    <row r="9" spans="1:6" s="17" customFormat="1" ht="18" x14ac:dyDescent="0.35">
      <c r="A9" s="16" t="s">
        <v>132</v>
      </c>
      <c r="C9" s="18"/>
    </row>
    <row r="10" spans="1:6" x14ac:dyDescent="0.3">
      <c r="C10" s="4"/>
    </row>
    <row r="11" spans="1:6" x14ac:dyDescent="0.3">
      <c r="C11" s="4"/>
    </row>
    <row r="12" spans="1:6" x14ac:dyDescent="0.3">
      <c r="A12" s="15" t="s">
        <v>134</v>
      </c>
      <c r="B12" s="15"/>
      <c r="C12" s="15"/>
      <c r="E12" s="19" t="s">
        <v>135</v>
      </c>
      <c r="F12" s="14"/>
    </row>
    <row r="13" spans="1:6" x14ac:dyDescent="0.3">
      <c r="A13">
        <v>610000</v>
      </c>
      <c r="B13" t="s">
        <v>2</v>
      </c>
      <c r="C13" s="5">
        <v>726</v>
      </c>
      <c r="D13" s="6">
        <v>1.1000000000000001</v>
      </c>
      <c r="E13" s="5">
        <f>IF(C13="-","-",ROUND(C13*D13,2))</f>
        <v>798.6</v>
      </c>
    </row>
    <row r="14" spans="1:6" x14ac:dyDescent="0.3">
      <c r="A14">
        <v>610111</v>
      </c>
      <c r="B14" t="s">
        <v>3</v>
      </c>
      <c r="C14" s="5">
        <v>1988.26</v>
      </c>
      <c r="D14" s="6">
        <v>1.1000000000000001</v>
      </c>
      <c r="E14" s="5">
        <f t="shared" ref="E14:E77" si="0">IF(C14="-","-",ROUND(C14*D14,2))</f>
        <v>2187.09</v>
      </c>
    </row>
    <row r="15" spans="1:6" x14ac:dyDescent="0.3">
      <c r="A15">
        <v>610112</v>
      </c>
      <c r="B15" t="s">
        <v>4</v>
      </c>
      <c r="C15" s="5">
        <v>1988.26</v>
      </c>
      <c r="D15" s="6">
        <v>1.1000000000000001</v>
      </c>
      <c r="E15" s="5">
        <f t="shared" si="0"/>
        <v>2187.09</v>
      </c>
    </row>
    <row r="16" spans="1:6" x14ac:dyDescent="0.3">
      <c r="A16">
        <v>610113</v>
      </c>
      <c r="B16" t="s">
        <v>5</v>
      </c>
      <c r="C16" s="5">
        <v>1988.26</v>
      </c>
      <c r="D16" s="6">
        <v>1.1000000000000001</v>
      </c>
      <c r="E16" s="5">
        <f t="shared" si="0"/>
        <v>2187.09</v>
      </c>
    </row>
    <row r="17" spans="1:5" x14ac:dyDescent="0.3">
      <c r="A17">
        <v>610114</v>
      </c>
      <c r="B17" t="s">
        <v>6</v>
      </c>
      <c r="C17" s="5">
        <v>1988.26</v>
      </c>
      <c r="D17" s="6">
        <v>1.1000000000000001</v>
      </c>
      <c r="E17" s="5">
        <f t="shared" si="0"/>
        <v>2187.09</v>
      </c>
    </row>
    <row r="18" spans="1:5" x14ac:dyDescent="0.3">
      <c r="A18">
        <v>610115</v>
      </c>
      <c r="B18" t="s">
        <v>7</v>
      </c>
      <c r="C18" s="5">
        <v>1988.26</v>
      </c>
      <c r="D18" s="6">
        <v>1.1000000000000001</v>
      </c>
      <c r="E18" s="5">
        <f t="shared" si="0"/>
        <v>2187.09</v>
      </c>
    </row>
    <row r="19" spans="1:5" x14ac:dyDescent="0.3">
      <c r="A19">
        <v>610116</v>
      </c>
      <c r="B19" t="s">
        <v>8</v>
      </c>
      <c r="C19" s="5">
        <v>1988.26</v>
      </c>
      <c r="D19" s="6">
        <v>1.1000000000000001</v>
      </c>
      <c r="E19" s="5">
        <f t="shared" si="0"/>
        <v>2187.09</v>
      </c>
    </row>
    <row r="20" spans="1:5" x14ac:dyDescent="0.3">
      <c r="A20">
        <v>610117</v>
      </c>
      <c r="B20" t="s">
        <v>9</v>
      </c>
      <c r="C20" s="5">
        <v>1988.26</v>
      </c>
      <c r="D20" s="6">
        <v>1.1000000000000001</v>
      </c>
      <c r="E20" s="5">
        <f t="shared" si="0"/>
        <v>2187.09</v>
      </c>
    </row>
    <row r="21" spans="1:5" x14ac:dyDescent="0.3">
      <c r="A21">
        <v>610118</v>
      </c>
      <c r="B21" t="s">
        <v>10</v>
      </c>
      <c r="C21" s="5">
        <v>1988.26</v>
      </c>
      <c r="D21" s="6">
        <v>1.1000000000000001</v>
      </c>
      <c r="E21" s="5">
        <f t="shared" si="0"/>
        <v>2187.09</v>
      </c>
    </row>
    <row r="22" spans="1:5" x14ac:dyDescent="0.3">
      <c r="A22">
        <v>610123</v>
      </c>
      <c r="B22" t="s">
        <v>11</v>
      </c>
      <c r="C22" s="5">
        <v>11313.28</v>
      </c>
      <c r="D22" s="6">
        <v>1.1000000000000001</v>
      </c>
      <c r="E22" s="5">
        <f t="shared" si="0"/>
        <v>12444.61</v>
      </c>
    </row>
    <row r="23" spans="1:5" x14ac:dyDescent="0.3">
      <c r="A23">
        <v>610125</v>
      </c>
      <c r="B23" t="s">
        <v>12</v>
      </c>
      <c r="C23" s="5">
        <v>16549.7</v>
      </c>
      <c r="D23" s="6">
        <v>1.1000000000000001</v>
      </c>
      <c r="E23" s="5">
        <f t="shared" si="0"/>
        <v>18204.669999999998</v>
      </c>
    </row>
    <row r="24" spans="1:5" x14ac:dyDescent="0.3">
      <c r="A24">
        <v>610126</v>
      </c>
      <c r="B24" t="s">
        <v>13</v>
      </c>
      <c r="C24" s="5">
        <v>327.45999999999998</v>
      </c>
      <c r="D24" s="6">
        <v>1.1000000000000001</v>
      </c>
      <c r="E24" s="5">
        <f t="shared" si="0"/>
        <v>360.21</v>
      </c>
    </row>
    <row r="25" spans="1:5" x14ac:dyDescent="0.3">
      <c r="A25">
        <v>610127</v>
      </c>
      <c r="B25" t="s">
        <v>14</v>
      </c>
      <c r="C25" s="5">
        <v>307.58999999999997</v>
      </c>
      <c r="D25" s="6">
        <v>1.1000000000000001</v>
      </c>
      <c r="E25" s="5">
        <f t="shared" si="0"/>
        <v>338.35</v>
      </c>
    </row>
    <row r="26" spans="1:5" x14ac:dyDescent="0.3">
      <c r="A26">
        <v>610131</v>
      </c>
      <c r="B26" t="s">
        <v>15</v>
      </c>
      <c r="C26" s="5">
        <v>234.94</v>
      </c>
      <c r="D26" s="6">
        <v>1.1000000000000001</v>
      </c>
      <c r="E26" s="5">
        <f t="shared" si="0"/>
        <v>258.43</v>
      </c>
    </row>
    <row r="27" spans="1:5" x14ac:dyDescent="0.3">
      <c r="A27">
        <v>610132</v>
      </c>
      <c r="B27" t="s">
        <v>16</v>
      </c>
      <c r="C27" s="5">
        <v>234.94</v>
      </c>
      <c r="D27" s="6">
        <v>1.1000000000000001</v>
      </c>
      <c r="E27" s="5">
        <f t="shared" si="0"/>
        <v>258.43</v>
      </c>
    </row>
    <row r="28" spans="1:5" x14ac:dyDescent="0.3">
      <c r="A28">
        <v>610133</v>
      </c>
      <c r="B28" t="s">
        <v>17</v>
      </c>
      <c r="C28" s="5">
        <v>234.94</v>
      </c>
      <c r="D28" s="6">
        <v>1.1000000000000001</v>
      </c>
      <c r="E28" s="5">
        <f t="shared" si="0"/>
        <v>258.43</v>
      </c>
    </row>
    <row r="29" spans="1:5" x14ac:dyDescent="0.3">
      <c r="A29">
        <v>610134</v>
      </c>
      <c r="B29" t="s">
        <v>18</v>
      </c>
      <c r="C29" s="5">
        <v>234.94</v>
      </c>
      <c r="D29" s="6">
        <v>1.1000000000000001</v>
      </c>
      <c r="E29" s="5">
        <f t="shared" si="0"/>
        <v>258.43</v>
      </c>
    </row>
    <row r="30" spans="1:5" x14ac:dyDescent="0.3">
      <c r="A30">
        <v>610135</v>
      </c>
      <c r="B30" t="s">
        <v>19</v>
      </c>
      <c r="C30" s="5">
        <v>234.94</v>
      </c>
      <c r="D30" s="6">
        <v>1.1000000000000001</v>
      </c>
      <c r="E30" s="5">
        <f t="shared" si="0"/>
        <v>258.43</v>
      </c>
    </row>
    <row r="31" spans="1:5" x14ac:dyDescent="0.3">
      <c r="A31">
        <v>610136</v>
      </c>
      <c r="B31" t="s">
        <v>20</v>
      </c>
      <c r="C31" s="5">
        <v>234.94</v>
      </c>
      <c r="D31" s="6">
        <v>1.1000000000000001</v>
      </c>
      <c r="E31" s="5">
        <f t="shared" si="0"/>
        <v>258.43</v>
      </c>
    </row>
    <row r="32" spans="1:5" x14ac:dyDescent="0.3">
      <c r="A32">
        <v>610137</v>
      </c>
      <c r="B32" t="s">
        <v>21</v>
      </c>
      <c r="C32" s="5">
        <v>234.94</v>
      </c>
      <c r="D32" s="6">
        <v>1.1000000000000001</v>
      </c>
      <c r="E32" s="5">
        <f t="shared" si="0"/>
        <v>258.43</v>
      </c>
    </row>
    <row r="33" spans="1:5" x14ac:dyDescent="0.3">
      <c r="A33">
        <v>610138</v>
      </c>
      <c r="B33" t="s">
        <v>22</v>
      </c>
      <c r="C33" s="5">
        <v>234.95</v>
      </c>
      <c r="D33" s="6">
        <v>1.1000000000000001</v>
      </c>
      <c r="E33" s="5">
        <f t="shared" si="0"/>
        <v>258.45</v>
      </c>
    </row>
    <row r="34" spans="1:5" x14ac:dyDescent="0.3">
      <c r="A34">
        <v>610151</v>
      </c>
      <c r="B34" t="s">
        <v>23</v>
      </c>
      <c r="C34" s="5">
        <v>132.80000000000001</v>
      </c>
      <c r="D34" s="6">
        <v>1.1000000000000001</v>
      </c>
      <c r="E34" s="5">
        <f t="shared" si="0"/>
        <v>146.08000000000001</v>
      </c>
    </row>
    <row r="35" spans="1:5" x14ac:dyDescent="0.3">
      <c r="A35">
        <v>610290</v>
      </c>
      <c r="B35" t="s">
        <v>24</v>
      </c>
      <c r="C35" s="5">
        <v>539.54999999999995</v>
      </c>
      <c r="D35" s="6">
        <v>1.1000000000000001</v>
      </c>
      <c r="E35" s="5">
        <f t="shared" si="0"/>
        <v>593.51</v>
      </c>
    </row>
    <row r="36" spans="1:5" x14ac:dyDescent="0.3">
      <c r="A36">
        <v>610291</v>
      </c>
      <c r="B36" t="s">
        <v>25</v>
      </c>
      <c r="C36" s="5">
        <v>225.34</v>
      </c>
      <c r="D36" s="6">
        <v>1.1000000000000001</v>
      </c>
      <c r="E36" s="5">
        <f t="shared" si="0"/>
        <v>247.87</v>
      </c>
    </row>
    <row r="37" spans="1:5" x14ac:dyDescent="0.3">
      <c r="A37">
        <v>610292</v>
      </c>
      <c r="B37" t="s">
        <v>26</v>
      </c>
      <c r="C37" s="5">
        <v>419.4</v>
      </c>
      <c r="D37" s="6">
        <v>1.1000000000000001</v>
      </c>
      <c r="E37" s="5">
        <f t="shared" si="0"/>
        <v>461.34</v>
      </c>
    </row>
    <row r="38" spans="1:5" x14ac:dyDescent="0.3">
      <c r="A38">
        <v>610293</v>
      </c>
      <c r="B38" t="s">
        <v>27</v>
      </c>
      <c r="C38" s="5">
        <v>140.93</v>
      </c>
      <c r="D38" s="6">
        <v>1.1000000000000001</v>
      </c>
      <c r="E38" s="5">
        <f t="shared" si="0"/>
        <v>155.02000000000001</v>
      </c>
    </row>
    <row r="39" spans="1:5" x14ac:dyDescent="0.3">
      <c r="A39">
        <v>610295</v>
      </c>
      <c r="B39" t="s">
        <v>28</v>
      </c>
      <c r="C39" s="5">
        <v>193.56</v>
      </c>
      <c r="D39" s="6">
        <v>1.1000000000000001</v>
      </c>
      <c r="E39" s="5">
        <f t="shared" si="0"/>
        <v>212.92</v>
      </c>
    </row>
    <row r="40" spans="1:5" x14ac:dyDescent="0.3">
      <c r="A40">
        <v>610296</v>
      </c>
      <c r="B40" t="s">
        <v>111</v>
      </c>
      <c r="C40" s="5">
        <v>634.09</v>
      </c>
      <c r="D40" s="6">
        <v>1.1000000000000001</v>
      </c>
      <c r="E40" s="5">
        <f t="shared" si="0"/>
        <v>697.5</v>
      </c>
    </row>
    <row r="41" spans="1:5" x14ac:dyDescent="0.3">
      <c r="A41">
        <v>610321</v>
      </c>
      <c r="B41" t="s">
        <v>29</v>
      </c>
      <c r="C41" s="5">
        <v>795</v>
      </c>
      <c r="D41" s="6">
        <v>1.1000000000000001</v>
      </c>
      <c r="E41" s="5">
        <f t="shared" si="0"/>
        <v>874.5</v>
      </c>
    </row>
    <row r="42" spans="1:5" x14ac:dyDescent="0.3">
      <c r="A42">
        <v>610322</v>
      </c>
      <c r="B42" t="s">
        <v>30</v>
      </c>
      <c r="C42" s="5">
        <v>15447.57</v>
      </c>
      <c r="D42" s="6">
        <v>1.1000000000000001</v>
      </c>
      <c r="E42" s="5">
        <f t="shared" si="0"/>
        <v>16992.330000000002</v>
      </c>
    </row>
    <row r="43" spans="1:5" x14ac:dyDescent="0.3">
      <c r="A43">
        <v>610323</v>
      </c>
      <c r="B43" t="s">
        <v>31</v>
      </c>
      <c r="C43" s="5">
        <v>973.08</v>
      </c>
      <c r="D43" s="6">
        <v>1.1000000000000001</v>
      </c>
      <c r="E43" s="5">
        <f t="shared" si="0"/>
        <v>1070.3900000000001</v>
      </c>
    </row>
    <row r="44" spans="1:5" x14ac:dyDescent="0.3">
      <c r="A44">
        <v>610341</v>
      </c>
      <c r="B44" t="s">
        <v>32</v>
      </c>
      <c r="C44" s="5">
        <v>249.1</v>
      </c>
      <c r="D44" s="6">
        <v>1.1000000000000001</v>
      </c>
      <c r="E44" s="5">
        <f t="shared" si="0"/>
        <v>274.01</v>
      </c>
    </row>
    <row r="45" spans="1:5" x14ac:dyDescent="0.3">
      <c r="A45">
        <v>610342</v>
      </c>
      <c r="B45" t="s">
        <v>33</v>
      </c>
      <c r="C45" s="5">
        <v>249.1</v>
      </c>
      <c r="D45" s="6">
        <v>1.1000000000000001</v>
      </c>
      <c r="E45" s="5">
        <f t="shared" si="0"/>
        <v>274.01</v>
      </c>
    </row>
    <row r="46" spans="1:5" x14ac:dyDescent="0.3">
      <c r="A46">
        <v>610343</v>
      </c>
      <c r="B46" t="s">
        <v>34</v>
      </c>
      <c r="C46" s="5">
        <v>249.1</v>
      </c>
      <c r="D46" s="6">
        <v>1.1000000000000001</v>
      </c>
      <c r="E46" s="5">
        <f t="shared" si="0"/>
        <v>274.01</v>
      </c>
    </row>
    <row r="47" spans="1:5" x14ac:dyDescent="0.3">
      <c r="A47">
        <v>610353</v>
      </c>
      <c r="B47" t="s">
        <v>35</v>
      </c>
      <c r="C47" s="5">
        <v>270.95999999999998</v>
      </c>
      <c r="D47" s="6">
        <v>1.1000000000000001</v>
      </c>
      <c r="E47" s="5">
        <f t="shared" si="0"/>
        <v>298.06</v>
      </c>
    </row>
    <row r="48" spans="1:5" x14ac:dyDescent="0.3">
      <c r="A48">
        <v>610361</v>
      </c>
      <c r="B48" t="s">
        <v>36</v>
      </c>
      <c r="C48" s="5">
        <v>678.28</v>
      </c>
      <c r="D48" s="6">
        <v>1.1000000000000001</v>
      </c>
      <c r="E48" s="5">
        <f t="shared" si="0"/>
        <v>746.11</v>
      </c>
    </row>
    <row r="49" spans="1:5" x14ac:dyDescent="0.3">
      <c r="A49">
        <v>610363</v>
      </c>
      <c r="B49" t="s">
        <v>37</v>
      </c>
      <c r="C49" s="5">
        <v>1782.24</v>
      </c>
      <c r="D49" s="6">
        <v>1.1000000000000001</v>
      </c>
      <c r="E49" s="5">
        <f t="shared" si="0"/>
        <v>1960.46</v>
      </c>
    </row>
    <row r="50" spans="1:5" x14ac:dyDescent="0.3">
      <c r="A50">
        <v>610371</v>
      </c>
      <c r="B50" t="s">
        <v>38</v>
      </c>
      <c r="C50" s="5">
        <v>4668.03</v>
      </c>
      <c r="D50" s="6">
        <v>1.1000000000000001</v>
      </c>
      <c r="E50" s="5">
        <f t="shared" si="0"/>
        <v>5134.83</v>
      </c>
    </row>
    <row r="51" spans="1:5" x14ac:dyDescent="0.3">
      <c r="A51">
        <v>610372</v>
      </c>
      <c r="B51" t="s">
        <v>39</v>
      </c>
      <c r="C51" s="5">
        <v>178.47</v>
      </c>
      <c r="D51" s="6">
        <v>1.1000000000000001</v>
      </c>
      <c r="E51" s="5">
        <f t="shared" si="0"/>
        <v>196.32</v>
      </c>
    </row>
    <row r="52" spans="1:5" x14ac:dyDescent="0.3">
      <c r="A52">
        <v>610380</v>
      </c>
      <c r="B52" t="s">
        <v>40</v>
      </c>
      <c r="C52" s="5">
        <v>2636.77</v>
      </c>
      <c r="D52" s="6">
        <v>1.1000000000000001</v>
      </c>
      <c r="E52" s="5">
        <f t="shared" si="0"/>
        <v>2900.45</v>
      </c>
    </row>
    <row r="53" spans="1:5" x14ac:dyDescent="0.3">
      <c r="A53">
        <v>610392</v>
      </c>
      <c r="B53" t="s">
        <v>112</v>
      </c>
      <c r="C53" s="5">
        <v>568.70000000000005</v>
      </c>
      <c r="D53" s="6">
        <v>1.1000000000000001</v>
      </c>
      <c r="E53" s="5">
        <f t="shared" si="0"/>
        <v>625.57000000000005</v>
      </c>
    </row>
    <row r="54" spans="1:5" x14ac:dyDescent="0.3">
      <c r="A54">
        <v>610393</v>
      </c>
      <c r="B54" t="s">
        <v>113</v>
      </c>
      <c r="C54" s="5">
        <v>423.5</v>
      </c>
      <c r="D54" s="6">
        <v>1.1000000000000001</v>
      </c>
      <c r="E54" s="5">
        <f t="shared" si="0"/>
        <v>465.85</v>
      </c>
    </row>
    <row r="55" spans="1:5" x14ac:dyDescent="0.3">
      <c r="A55">
        <v>610410</v>
      </c>
      <c r="B55" t="s">
        <v>41</v>
      </c>
      <c r="C55" s="5">
        <v>1628.61</v>
      </c>
      <c r="D55" s="6">
        <v>1.1000000000000001</v>
      </c>
      <c r="E55" s="5">
        <f t="shared" si="0"/>
        <v>1791.47</v>
      </c>
    </row>
    <row r="56" spans="1:5" x14ac:dyDescent="0.3">
      <c r="A56">
        <v>610451</v>
      </c>
      <c r="B56" t="s">
        <v>42</v>
      </c>
      <c r="C56" s="5">
        <v>404.29</v>
      </c>
      <c r="D56" s="6">
        <v>1.1000000000000001</v>
      </c>
      <c r="E56" s="5">
        <f t="shared" si="0"/>
        <v>444.72</v>
      </c>
    </row>
    <row r="57" spans="1:5" x14ac:dyDescent="0.3">
      <c r="A57">
        <v>610520</v>
      </c>
      <c r="B57" t="s">
        <v>43</v>
      </c>
      <c r="C57" s="5">
        <v>357.56</v>
      </c>
      <c r="D57" s="6">
        <v>1.1000000000000001</v>
      </c>
      <c r="E57" s="5">
        <f t="shared" si="0"/>
        <v>393.32</v>
      </c>
    </row>
    <row r="58" spans="1:5" x14ac:dyDescent="0.3">
      <c r="A58">
        <v>610540</v>
      </c>
      <c r="B58" t="s">
        <v>44</v>
      </c>
      <c r="C58" s="5">
        <v>5178.8</v>
      </c>
      <c r="D58" s="6">
        <v>1.1000000000000001</v>
      </c>
      <c r="E58" s="5">
        <f t="shared" si="0"/>
        <v>5696.68</v>
      </c>
    </row>
    <row r="59" spans="1:5" x14ac:dyDescent="0.3">
      <c r="A59">
        <v>610560</v>
      </c>
      <c r="B59" t="s">
        <v>45</v>
      </c>
      <c r="C59" s="5">
        <v>272.10000000000002</v>
      </c>
      <c r="D59" s="6">
        <v>1.1000000000000001</v>
      </c>
      <c r="E59" s="5">
        <f t="shared" si="0"/>
        <v>299.31</v>
      </c>
    </row>
    <row r="60" spans="1:5" x14ac:dyDescent="0.3">
      <c r="A60">
        <v>610601</v>
      </c>
      <c r="B60" t="s">
        <v>46</v>
      </c>
      <c r="C60" s="5">
        <v>350.9</v>
      </c>
      <c r="D60" s="6">
        <v>1.1000000000000001</v>
      </c>
      <c r="E60" s="5">
        <f t="shared" si="0"/>
        <v>385.99</v>
      </c>
    </row>
    <row r="61" spans="1:5" x14ac:dyDescent="0.3">
      <c r="A61">
        <v>610610</v>
      </c>
      <c r="B61" t="s">
        <v>47</v>
      </c>
      <c r="C61" s="5">
        <v>211.75</v>
      </c>
      <c r="D61" s="6">
        <v>1.1000000000000001</v>
      </c>
      <c r="E61" s="5">
        <f t="shared" si="0"/>
        <v>232.93</v>
      </c>
    </row>
    <row r="62" spans="1:5" x14ac:dyDescent="0.3">
      <c r="A62">
        <v>610625</v>
      </c>
      <c r="B62" t="s">
        <v>48</v>
      </c>
      <c r="C62" s="5">
        <v>1659.72</v>
      </c>
      <c r="D62" s="6">
        <v>1.1000000000000001</v>
      </c>
      <c r="E62" s="5">
        <f t="shared" si="0"/>
        <v>1825.69</v>
      </c>
    </row>
    <row r="63" spans="1:5" x14ac:dyDescent="0.3">
      <c r="A63">
        <v>610714</v>
      </c>
      <c r="B63" t="s">
        <v>49</v>
      </c>
      <c r="C63" s="5">
        <v>233.73</v>
      </c>
      <c r="D63" s="6">
        <v>1.1000000000000001</v>
      </c>
      <c r="E63" s="5">
        <f t="shared" si="0"/>
        <v>257.10000000000002</v>
      </c>
    </row>
    <row r="64" spans="1:5" x14ac:dyDescent="0.3">
      <c r="A64">
        <v>610722</v>
      </c>
      <c r="B64" t="s">
        <v>50</v>
      </c>
      <c r="C64" s="5">
        <v>352.27</v>
      </c>
      <c r="D64" s="6">
        <v>1.1000000000000001</v>
      </c>
      <c r="E64" s="5">
        <f t="shared" si="0"/>
        <v>387.5</v>
      </c>
    </row>
    <row r="65" spans="1:8" x14ac:dyDescent="0.3">
      <c r="A65">
        <v>610727</v>
      </c>
      <c r="B65" t="s">
        <v>51</v>
      </c>
      <c r="C65" s="5">
        <v>9640.7000000000007</v>
      </c>
      <c r="D65" s="6">
        <v>1.1000000000000001</v>
      </c>
      <c r="E65" s="5">
        <f t="shared" si="0"/>
        <v>10604.77</v>
      </c>
    </row>
    <row r="66" spans="1:8" x14ac:dyDescent="0.3">
      <c r="A66">
        <v>610728</v>
      </c>
      <c r="B66" t="s">
        <v>52</v>
      </c>
      <c r="C66" s="5">
        <v>109896.7</v>
      </c>
      <c r="D66" s="6">
        <v>1.1000000000000001</v>
      </c>
      <c r="E66" s="5">
        <f t="shared" si="0"/>
        <v>120886.37</v>
      </c>
    </row>
    <row r="67" spans="1:8" x14ac:dyDescent="0.3">
      <c r="A67">
        <v>610764</v>
      </c>
      <c r="B67" t="s">
        <v>53</v>
      </c>
      <c r="C67" s="5">
        <v>171.31</v>
      </c>
      <c r="D67" s="6">
        <v>1.1000000000000001</v>
      </c>
      <c r="E67" s="5">
        <f t="shared" si="0"/>
        <v>188.44</v>
      </c>
    </row>
    <row r="68" spans="1:8" x14ac:dyDescent="0.3">
      <c r="A68">
        <v>610772</v>
      </c>
      <c r="B68" t="s">
        <v>114</v>
      </c>
      <c r="C68" s="5">
        <v>7931.56</v>
      </c>
      <c r="D68" s="6">
        <v>1.1000000000000001</v>
      </c>
      <c r="E68" s="5">
        <f t="shared" si="0"/>
        <v>8724.7199999999993</v>
      </c>
    </row>
    <row r="69" spans="1:8" x14ac:dyDescent="0.3">
      <c r="A69">
        <v>610780</v>
      </c>
      <c r="B69" t="s">
        <v>54</v>
      </c>
      <c r="C69" s="5">
        <v>276.13</v>
      </c>
      <c r="D69" s="6">
        <v>1.1000000000000001</v>
      </c>
      <c r="E69" s="5">
        <f t="shared" si="0"/>
        <v>303.74</v>
      </c>
    </row>
    <row r="70" spans="1:8" x14ac:dyDescent="0.3">
      <c r="A70">
        <v>610801</v>
      </c>
      <c r="B70" t="s">
        <v>55</v>
      </c>
      <c r="C70" s="5">
        <v>3482.77</v>
      </c>
      <c r="D70" s="6">
        <v>1.1000000000000001</v>
      </c>
      <c r="E70" s="5">
        <f t="shared" si="0"/>
        <v>3831.05</v>
      </c>
    </row>
    <row r="71" spans="1:8" x14ac:dyDescent="0.3">
      <c r="A71">
        <v>610810</v>
      </c>
      <c r="B71" t="s">
        <v>56</v>
      </c>
      <c r="C71" s="5">
        <v>2665.87</v>
      </c>
      <c r="D71" s="6">
        <v>1.1000000000000001</v>
      </c>
      <c r="E71" s="5">
        <f t="shared" si="0"/>
        <v>2932.46</v>
      </c>
    </row>
    <row r="72" spans="1:8" x14ac:dyDescent="0.3">
      <c r="A72">
        <v>610820</v>
      </c>
      <c r="B72" t="s">
        <v>57</v>
      </c>
      <c r="C72" s="5">
        <v>2489.09</v>
      </c>
      <c r="D72" s="6">
        <v>1.1000000000000001</v>
      </c>
      <c r="E72" s="5">
        <f t="shared" si="0"/>
        <v>2738</v>
      </c>
    </row>
    <row r="73" spans="1:8" x14ac:dyDescent="0.3">
      <c r="A73">
        <v>610830</v>
      </c>
      <c r="B73" t="s">
        <v>58</v>
      </c>
      <c r="C73" s="5">
        <v>2506.04</v>
      </c>
      <c r="D73" s="6">
        <v>1.1000000000000001</v>
      </c>
      <c r="E73" s="5">
        <f t="shared" si="0"/>
        <v>2756.64</v>
      </c>
    </row>
    <row r="74" spans="1:8" x14ac:dyDescent="0.3">
      <c r="A74">
        <v>610860</v>
      </c>
      <c r="B74" t="s">
        <v>59</v>
      </c>
      <c r="C74" s="5">
        <v>49.9</v>
      </c>
      <c r="D74" s="6">
        <v>1.1000000000000001</v>
      </c>
      <c r="E74" s="5">
        <f t="shared" si="0"/>
        <v>54.89</v>
      </c>
    </row>
    <row r="75" spans="1:8" x14ac:dyDescent="0.3">
      <c r="A75">
        <v>610870</v>
      </c>
      <c r="B75" t="s">
        <v>60</v>
      </c>
      <c r="C75" s="5">
        <v>12628</v>
      </c>
      <c r="D75" s="7">
        <v>7.51</v>
      </c>
      <c r="E75" s="5">
        <f t="shared" si="0"/>
        <v>94836.28</v>
      </c>
      <c r="F75" s="7" t="s">
        <v>136</v>
      </c>
      <c r="G75" s="10"/>
      <c r="H75" s="10"/>
    </row>
    <row r="76" spans="1:8" x14ac:dyDescent="0.3">
      <c r="A76">
        <v>610940</v>
      </c>
      <c r="B76" t="s">
        <v>61</v>
      </c>
      <c r="C76" s="5">
        <v>698.95</v>
      </c>
      <c r="D76" s="6">
        <v>1.1000000000000001</v>
      </c>
      <c r="E76" s="5">
        <f t="shared" si="0"/>
        <v>768.85</v>
      </c>
    </row>
    <row r="77" spans="1:8" x14ac:dyDescent="0.3">
      <c r="A77">
        <v>612001</v>
      </c>
      <c r="B77" t="s">
        <v>62</v>
      </c>
      <c r="C77" s="5">
        <v>33680.81</v>
      </c>
      <c r="D77" s="8">
        <v>1.1000000000000001</v>
      </c>
      <c r="E77" s="5">
        <f t="shared" si="0"/>
        <v>37048.89</v>
      </c>
      <c r="F77" s="20" t="s">
        <v>118</v>
      </c>
      <c r="G77" s="20"/>
      <c r="H77" s="20"/>
    </row>
    <row r="78" spans="1:8" x14ac:dyDescent="0.3">
      <c r="A78">
        <v>612002</v>
      </c>
      <c r="B78" t="s">
        <v>63</v>
      </c>
      <c r="C78" s="5">
        <v>18312.05</v>
      </c>
      <c r="D78" s="8">
        <v>1.1000000000000001</v>
      </c>
      <c r="E78" s="5">
        <f t="shared" ref="E78:E129" si="1">IF(C78="-","-",ROUND(C78*D78,2))</f>
        <v>20143.259999999998</v>
      </c>
      <c r="F78" s="20" t="s">
        <v>119</v>
      </c>
      <c r="G78" s="20"/>
      <c r="H78" s="20"/>
    </row>
    <row r="79" spans="1:8" x14ac:dyDescent="0.3">
      <c r="A79">
        <v>612020</v>
      </c>
      <c r="B79" t="s">
        <v>64</v>
      </c>
      <c r="C79" s="5">
        <v>1006.76</v>
      </c>
      <c r="D79" s="8">
        <v>1.1000000000000001</v>
      </c>
      <c r="E79" s="5">
        <f t="shared" si="1"/>
        <v>1107.44</v>
      </c>
      <c r="F79" s="20" t="s">
        <v>120</v>
      </c>
      <c r="G79" s="20"/>
      <c r="H79" s="20"/>
    </row>
    <row r="80" spans="1:8" x14ac:dyDescent="0.3">
      <c r="A80">
        <v>612101</v>
      </c>
      <c r="B80" t="s">
        <v>65</v>
      </c>
      <c r="C80" s="5">
        <v>2968</v>
      </c>
      <c r="D80" s="7">
        <v>7.51</v>
      </c>
      <c r="E80" s="5">
        <f t="shared" si="1"/>
        <v>22289.68</v>
      </c>
    </row>
    <row r="81" spans="1:5" x14ac:dyDescent="0.3">
      <c r="A81">
        <v>612103</v>
      </c>
      <c r="B81" t="s">
        <v>66</v>
      </c>
      <c r="C81" s="5">
        <v>304</v>
      </c>
      <c r="D81" s="7">
        <v>7.51</v>
      </c>
      <c r="E81" s="5">
        <f t="shared" si="1"/>
        <v>2283.04</v>
      </c>
    </row>
    <row r="82" spans="1:5" x14ac:dyDescent="0.3">
      <c r="A82">
        <v>612104</v>
      </c>
      <c r="B82" t="s">
        <v>67</v>
      </c>
      <c r="C82" s="5">
        <v>1636</v>
      </c>
      <c r="D82" s="7">
        <v>7.51</v>
      </c>
      <c r="E82" s="5">
        <f t="shared" si="1"/>
        <v>12286.36</v>
      </c>
    </row>
    <row r="83" spans="1:5" x14ac:dyDescent="0.3">
      <c r="A83">
        <v>612105</v>
      </c>
      <c r="B83" t="s">
        <v>68</v>
      </c>
      <c r="C83" s="5">
        <v>464</v>
      </c>
      <c r="D83" s="7">
        <v>7.51</v>
      </c>
      <c r="E83" s="5">
        <f t="shared" si="1"/>
        <v>3484.64</v>
      </c>
    </row>
    <row r="84" spans="1:5" x14ac:dyDescent="0.3">
      <c r="A84">
        <v>612106</v>
      </c>
      <c r="B84" t="s">
        <v>69</v>
      </c>
      <c r="C84" s="5">
        <v>1204</v>
      </c>
      <c r="D84" s="7">
        <v>7.51</v>
      </c>
      <c r="E84" s="5">
        <f t="shared" si="1"/>
        <v>9042.0400000000009</v>
      </c>
    </row>
    <row r="85" spans="1:5" x14ac:dyDescent="0.3">
      <c r="A85">
        <v>612107</v>
      </c>
      <c r="B85" t="s">
        <v>70</v>
      </c>
      <c r="C85" s="5">
        <v>2564</v>
      </c>
      <c r="D85" s="7">
        <v>7.51</v>
      </c>
      <c r="E85" s="5">
        <f t="shared" si="1"/>
        <v>19255.64</v>
      </c>
    </row>
    <row r="86" spans="1:5" x14ac:dyDescent="0.3">
      <c r="A86">
        <v>612111</v>
      </c>
      <c r="B86" t="s">
        <v>71</v>
      </c>
      <c r="C86" s="5">
        <v>440</v>
      </c>
      <c r="D86" s="7">
        <v>7.51</v>
      </c>
      <c r="E86" s="5">
        <f t="shared" si="1"/>
        <v>3304.4</v>
      </c>
    </row>
    <row r="87" spans="1:5" x14ac:dyDescent="0.3">
      <c r="A87">
        <v>612112</v>
      </c>
      <c r="B87" t="s">
        <v>72</v>
      </c>
      <c r="C87" s="5">
        <v>436</v>
      </c>
      <c r="D87" s="7">
        <v>7.51</v>
      </c>
      <c r="E87" s="5">
        <f t="shared" si="1"/>
        <v>3274.36</v>
      </c>
    </row>
    <row r="88" spans="1:5" x14ac:dyDescent="0.3">
      <c r="A88">
        <v>612113</v>
      </c>
      <c r="B88" t="s">
        <v>73</v>
      </c>
      <c r="C88" s="5">
        <v>208</v>
      </c>
      <c r="D88" s="7">
        <v>7.51</v>
      </c>
      <c r="E88" s="5">
        <f t="shared" si="1"/>
        <v>1562.08</v>
      </c>
    </row>
    <row r="89" spans="1:5" x14ac:dyDescent="0.3">
      <c r="A89">
        <v>612114</v>
      </c>
      <c r="B89" t="s">
        <v>74</v>
      </c>
      <c r="C89" s="5">
        <v>432</v>
      </c>
      <c r="D89" s="7">
        <v>7.51</v>
      </c>
      <c r="E89" s="5">
        <f t="shared" si="1"/>
        <v>3244.32</v>
      </c>
    </row>
    <row r="90" spans="1:5" x14ac:dyDescent="0.3">
      <c r="A90">
        <v>612115</v>
      </c>
      <c r="B90" t="s">
        <v>75</v>
      </c>
      <c r="C90" s="5">
        <v>504</v>
      </c>
      <c r="D90" s="7">
        <v>7.51</v>
      </c>
      <c r="E90" s="5">
        <f t="shared" si="1"/>
        <v>3785.04</v>
      </c>
    </row>
    <row r="91" spans="1:5" x14ac:dyDescent="0.3">
      <c r="A91">
        <v>612116</v>
      </c>
      <c r="B91" t="s">
        <v>76</v>
      </c>
      <c r="C91" s="5">
        <v>424</v>
      </c>
      <c r="D91" s="7">
        <v>7.51</v>
      </c>
      <c r="E91" s="5">
        <f t="shared" si="1"/>
        <v>3184.24</v>
      </c>
    </row>
    <row r="92" spans="1:5" x14ac:dyDescent="0.3">
      <c r="A92">
        <v>612117</v>
      </c>
      <c r="B92" t="s">
        <v>77</v>
      </c>
      <c r="C92" s="5">
        <v>400</v>
      </c>
      <c r="D92" s="7">
        <v>7.51</v>
      </c>
      <c r="E92" s="5">
        <f t="shared" si="1"/>
        <v>3004</v>
      </c>
    </row>
    <row r="93" spans="1:5" x14ac:dyDescent="0.3">
      <c r="A93">
        <v>612118</v>
      </c>
      <c r="B93" t="s">
        <v>78</v>
      </c>
      <c r="C93" s="5">
        <v>500</v>
      </c>
      <c r="D93" s="7">
        <v>7.51</v>
      </c>
      <c r="E93" s="5">
        <f t="shared" si="1"/>
        <v>3755</v>
      </c>
    </row>
    <row r="94" spans="1:5" x14ac:dyDescent="0.3">
      <c r="A94">
        <v>612121</v>
      </c>
      <c r="B94" t="s">
        <v>79</v>
      </c>
      <c r="C94" s="5">
        <v>2136</v>
      </c>
      <c r="D94" s="7">
        <v>7.51</v>
      </c>
      <c r="E94" s="5">
        <f t="shared" si="1"/>
        <v>16041.36</v>
      </c>
    </row>
    <row r="95" spans="1:5" x14ac:dyDescent="0.3">
      <c r="A95">
        <v>612122</v>
      </c>
      <c r="B95" t="s">
        <v>80</v>
      </c>
      <c r="C95" s="5">
        <v>1344</v>
      </c>
      <c r="D95" s="7">
        <v>7.51</v>
      </c>
      <c r="E95" s="5">
        <f t="shared" si="1"/>
        <v>10093.44</v>
      </c>
    </row>
    <row r="96" spans="1:5" x14ac:dyDescent="0.3">
      <c r="A96">
        <v>612123</v>
      </c>
      <c r="B96" t="s">
        <v>81</v>
      </c>
      <c r="C96" s="5">
        <v>1012</v>
      </c>
      <c r="D96" s="7">
        <v>7.51</v>
      </c>
      <c r="E96" s="5">
        <f t="shared" si="1"/>
        <v>7600.12</v>
      </c>
    </row>
    <row r="97" spans="1:7" x14ac:dyDescent="0.3">
      <c r="A97">
        <v>612201</v>
      </c>
      <c r="B97" t="s">
        <v>82</v>
      </c>
      <c r="C97" s="5">
        <v>18095.64</v>
      </c>
      <c r="D97" s="9">
        <v>3.45</v>
      </c>
      <c r="E97" s="5">
        <f t="shared" si="1"/>
        <v>62429.96</v>
      </c>
      <c r="F97" s="20" t="s">
        <v>137</v>
      </c>
      <c r="G97" s="20"/>
    </row>
    <row r="98" spans="1:7" x14ac:dyDescent="0.3">
      <c r="A98">
        <v>612202</v>
      </c>
      <c r="B98" t="s">
        <v>83</v>
      </c>
      <c r="C98" s="5">
        <v>8100.95</v>
      </c>
      <c r="D98" s="9">
        <v>3.45</v>
      </c>
      <c r="E98" s="5">
        <f t="shared" si="1"/>
        <v>27948.28</v>
      </c>
    </row>
    <row r="99" spans="1:7" x14ac:dyDescent="0.3">
      <c r="A99">
        <v>612203</v>
      </c>
      <c r="B99" t="s">
        <v>84</v>
      </c>
      <c r="C99" s="5">
        <v>12073.8</v>
      </c>
      <c r="D99" s="9">
        <v>3.45</v>
      </c>
      <c r="E99" s="5">
        <f t="shared" si="1"/>
        <v>41654.61</v>
      </c>
    </row>
    <row r="100" spans="1:7" x14ac:dyDescent="0.3">
      <c r="A100">
        <v>61250</v>
      </c>
      <c r="B100" t="s">
        <v>85</v>
      </c>
      <c r="C100" s="5">
        <v>336.7</v>
      </c>
      <c r="D100" s="6">
        <v>1.1000000000000001</v>
      </c>
      <c r="E100" s="5">
        <f t="shared" si="1"/>
        <v>370.37</v>
      </c>
    </row>
    <row r="101" spans="1:7" x14ac:dyDescent="0.3">
      <c r="A101">
        <v>612513</v>
      </c>
      <c r="B101" t="s">
        <v>115</v>
      </c>
      <c r="C101" s="5">
        <v>33549.980000000003</v>
      </c>
      <c r="D101" s="6">
        <v>1.1000000000000001</v>
      </c>
      <c r="E101" s="5">
        <f t="shared" si="1"/>
        <v>36904.980000000003</v>
      </c>
    </row>
    <row r="102" spans="1:7" x14ac:dyDescent="0.3">
      <c r="A102">
        <v>613000</v>
      </c>
      <c r="B102" t="s">
        <v>86</v>
      </c>
      <c r="C102" s="5">
        <v>29190</v>
      </c>
      <c r="D102" s="6">
        <v>1.1000000000000001</v>
      </c>
      <c r="E102" s="5">
        <f t="shared" si="1"/>
        <v>32109</v>
      </c>
    </row>
    <row r="103" spans="1:7" x14ac:dyDescent="0.3">
      <c r="A103">
        <v>61400</v>
      </c>
      <c r="B103" t="s">
        <v>87</v>
      </c>
      <c r="C103" s="5">
        <v>14540.23</v>
      </c>
      <c r="D103" s="6">
        <v>1.1000000000000001</v>
      </c>
      <c r="E103" s="5">
        <f t="shared" si="1"/>
        <v>15994.25</v>
      </c>
    </row>
    <row r="104" spans="1:7" x14ac:dyDescent="0.3">
      <c r="A104">
        <v>61410</v>
      </c>
      <c r="B104" t="s">
        <v>88</v>
      </c>
      <c r="C104" s="5">
        <v>138.13</v>
      </c>
      <c r="D104" s="6">
        <v>1.1000000000000001</v>
      </c>
      <c r="E104" s="5">
        <f t="shared" si="1"/>
        <v>151.94</v>
      </c>
    </row>
    <row r="105" spans="1:7" x14ac:dyDescent="0.3">
      <c r="A105">
        <v>61420</v>
      </c>
      <c r="B105" t="s">
        <v>89</v>
      </c>
      <c r="C105" s="5">
        <v>1724.72</v>
      </c>
      <c r="D105" s="6">
        <v>1.1000000000000001</v>
      </c>
      <c r="E105" s="5">
        <f t="shared" si="1"/>
        <v>1897.19</v>
      </c>
    </row>
    <row r="106" spans="1:7" x14ac:dyDescent="0.3">
      <c r="A106">
        <v>61481</v>
      </c>
      <c r="B106" t="s">
        <v>90</v>
      </c>
      <c r="C106" s="5" t="s">
        <v>0</v>
      </c>
      <c r="D106" s="6">
        <v>1.1000000000000001</v>
      </c>
      <c r="E106" s="5" t="str">
        <f t="shared" si="1"/>
        <v>-</v>
      </c>
    </row>
    <row r="107" spans="1:7" x14ac:dyDescent="0.3">
      <c r="A107">
        <v>61483</v>
      </c>
      <c r="B107" t="s">
        <v>91</v>
      </c>
      <c r="C107" s="5" t="s">
        <v>0</v>
      </c>
      <c r="D107" s="6">
        <v>1.1000000000000001</v>
      </c>
      <c r="E107" s="5" t="str">
        <f t="shared" si="1"/>
        <v>-</v>
      </c>
    </row>
    <row r="108" spans="1:7" x14ac:dyDescent="0.3">
      <c r="A108">
        <v>61500</v>
      </c>
      <c r="B108" t="s">
        <v>92</v>
      </c>
      <c r="C108" s="5">
        <v>653.4</v>
      </c>
      <c r="D108" s="6">
        <v>1.1000000000000001</v>
      </c>
      <c r="E108" s="5">
        <f t="shared" si="1"/>
        <v>718.74</v>
      </c>
    </row>
    <row r="109" spans="1:7" x14ac:dyDescent="0.3">
      <c r="A109">
        <v>61501</v>
      </c>
      <c r="B109" t="s">
        <v>93</v>
      </c>
      <c r="C109" s="5">
        <v>38.659999999999997</v>
      </c>
      <c r="D109" s="6">
        <v>1.1000000000000001</v>
      </c>
      <c r="E109" s="5">
        <f t="shared" si="1"/>
        <v>42.53</v>
      </c>
    </row>
    <row r="110" spans="1:7" x14ac:dyDescent="0.3">
      <c r="A110">
        <v>61502</v>
      </c>
      <c r="B110" t="s">
        <v>116</v>
      </c>
      <c r="C110" s="5">
        <v>290.39999999999998</v>
      </c>
      <c r="D110" s="6">
        <v>1.1000000000000001</v>
      </c>
      <c r="E110" s="5">
        <f t="shared" si="1"/>
        <v>319.44</v>
      </c>
    </row>
    <row r="111" spans="1:7" x14ac:dyDescent="0.3">
      <c r="A111">
        <v>61503</v>
      </c>
      <c r="B111" t="s">
        <v>117</v>
      </c>
      <c r="C111" s="5">
        <v>148.91</v>
      </c>
      <c r="D111" s="6">
        <v>1.1000000000000001</v>
      </c>
      <c r="E111" s="5">
        <f t="shared" si="1"/>
        <v>163.80000000000001</v>
      </c>
    </row>
    <row r="112" spans="1:7" x14ac:dyDescent="0.3">
      <c r="A112">
        <v>61511</v>
      </c>
      <c r="B112" t="s">
        <v>94</v>
      </c>
      <c r="C112" s="5">
        <v>1896</v>
      </c>
      <c r="D112" s="6">
        <v>1.1000000000000001</v>
      </c>
      <c r="E112" s="5">
        <f t="shared" si="1"/>
        <v>2085.6</v>
      </c>
    </row>
    <row r="113" spans="1:5" x14ac:dyDescent="0.3">
      <c r="A113">
        <v>61512</v>
      </c>
      <c r="B113" t="s">
        <v>95</v>
      </c>
      <c r="C113" s="5">
        <v>488</v>
      </c>
      <c r="D113" s="6">
        <v>1.1000000000000001</v>
      </c>
      <c r="E113" s="5">
        <f t="shared" si="1"/>
        <v>536.79999999999995</v>
      </c>
    </row>
    <row r="114" spans="1:5" x14ac:dyDescent="0.3">
      <c r="A114">
        <v>61541</v>
      </c>
      <c r="B114" t="s">
        <v>96</v>
      </c>
      <c r="C114" s="5">
        <v>1191.5</v>
      </c>
      <c r="D114" s="6">
        <v>1.1000000000000001</v>
      </c>
      <c r="E114" s="5">
        <f t="shared" si="1"/>
        <v>1310.6500000000001</v>
      </c>
    </row>
    <row r="115" spans="1:5" x14ac:dyDescent="0.3">
      <c r="A115">
        <v>61542</v>
      </c>
      <c r="B115" t="s">
        <v>97</v>
      </c>
      <c r="C115" s="5">
        <v>801.93</v>
      </c>
      <c r="D115" s="6">
        <v>1.1000000000000001</v>
      </c>
      <c r="E115" s="5">
        <f t="shared" si="1"/>
        <v>882.12</v>
      </c>
    </row>
    <row r="116" spans="1:5" x14ac:dyDescent="0.3">
      <c r="A116">
        <v>61571</v>
      </c>
      <c r="B116" t="s">
        <v>98</v>
      </c>
      <c r="C116" s="5">
        <v>447.57</v>
      </c>
      <c r="D116" s="6">
        <v>1.1000000000000001</v>
      </c>
      <c r="E116" s="5">
        <f t="shared" si="1"/>
        <v>492.33</v>
      </c>
    </row>
    <row r="117" spans="1:5" x14ac:dyDescent="0.3">
      <c r="A117">
        <v>61581</v>
      </c>
      <c r="B117" t="s">
        <v>99</v>
      </c>
      <c r="C117" s="5">
        <v>1454.84</v>
      </c>
      <c r="D117" s="6">
        <v>1.1000000000000001</v>
      </c>
      <c r="E117" s="5">
        <f t="shared" si="1"/>
        <v>1600.32</v>
      </c>
    </row>
    <row r="118" spans="1:5" x14ac:dyDescent="0.3">
      <c r="A118">
        <v>616011</v>
      </c>
      <c r="B118" t="s">
        <v>100</v>
      </c>
      <c r="C118" s="5">
        <v>1281.57</v>
      </c>
      <c r="D118" s="6">
        <v>1.1000000000000001</v>
      </c>
      <c r="E118" s="5">
        <f t="shared" si="1"/>
        <v>1409.73</v>
      </c>
    </row>
    <row r="119" spans="1:5" x14ac:dyDescent="0.3">
      <c r="A119">
        <v>616030</v>
      </c>
      <c r="B119" t="s">
        <v>101</v>
      </c>
      <c r="C119" s="5">
        <v>42.62</v>
      </c>
      <c r="D119" s="6">
        <v>1.1000000000000001</v>
      </c>
      <c r="E119" s="5">
        <f t="shared" si="1"/>
        <v>46.88</v>
      </c>
    </row>
    <row r="120" spans="1:5" x14ac:dyDescent="0.3">
      <c r="A120">
        <v>616031</v>
      </c>
      <c r="B120" t="s">
        <v>102</v>
      </c>
      <c r="C120" s="5">
        <v>510.73</v>
      </c>
      <c r="D120" s="6">
        <v>1.1000000000000001</v>
      </c>
      <c r="E120" s="5">
        <f t="shared" si="1"/>
        <v>561.79999999999995</v>
      </c>
    </row>
    <row r="121" spans="1:5" x14ac:dyDescent="0.3">
      <c r="A121">
        <v>616100</v>
      </c>
      <c r="B121" t="s">
        <v>103</v>
      </c>
      <c r="C121" s="5">
        <v>900</v>
      </c>
      <c r="D121" s="6">
        <v>1.1000000000000001</v>
      </c>
      <c r="E121" s="5">
        <f t="shared" si="1"/>
        <v>990</v>
      </c>
    </row>
    <row r="122" spans="1:5" x14ac:dyDescent="0.3">
      <c r="A122">
        <v>616110</v>
      </c>
      <c r="B122" t="s">
        <v>104</v>
      </c>
      <c r="C122" s="5">
        <v>719.73</v>
      </c>
      <c r="D122" s="6">
        <v>1.1000000000000001</v>
      </c>
      <c r="E122" s="5">
        <f t="shared" si="1"/>
        <v>791.7</v>
      </c>
    </row>
    <row r="123" spans="1:5" x14ac:dyDescent="0.3">
      <c r="A123">
        <v>6190</v>
      </c>
      <c r="B123" t="s">
        <v>105</v>
      </c>
      <c r="C123" s="5" t="s">
        <v>0</v>
      </c>
      <c r="D123" s="6">
        <v>1.1000000000000001</v>
      </c>
      <c r="E123" s="5" t="str">
        <f t="shared" si="1"/>
        <v>-</v>
      </c>
    </row>
    <row r="124" spans="1:5" x14ac:dyDescent="0.3">
      <c r="A124">
        <v>6200</v>
      </c>
      <c r="B124" t="s">
        <v>106</v>
      </c>
      <c r="C124" s="5">
        <v>29636.04</v>
      </c>
      <c r="D124" s="6">
        <v>1.1000000000000001</v>
      </c>
      <c r="E124" s="5">
        <f t="shared" si="1"/>
        <v>32599.64</v>
      </c>
    </row>
    <row r="125" spans="1:5" x14ac:dyDescent="0.3">
      <c r="A125">
        <v>6210</v>
      </c>
      <c r="B125" t="s">
        <v>107</v>
      </c>
      <c r="C125" s="5">
        <v>39902.720000000001</v>
      </c>
      <c r="D125" s="6">
        <v>1.1000000000000001</v>
      </c>
      <c r="E125" s="5">
        <f t="shared" si="1"/>
        <v>43892.99</v>
      </c>
    </row>
    <row r="126" spans="1:5" x14ac:dyDescent="0.3">
      <c r="A126">
        <v>6235</v>
      </c>
      <c r="B126" t="s">
        <v>108</v>
      </c>
      <c r="C126" s="5">
        <v>310.48</v>
      </c>
      <c r="D126" s="6">
        <v>1.1000000000000001</v>
      </c>
      <c r="E126" s="5">
        <f t="shared" si="1"/>
        <v>341.53</v>
      </c>
    </row>
    <row r="127" spans="1:5" x14ac:dyDescent="0.3">
      <c r="A127">
        <v>6500</v>
      </c>
      <c r="B127" t="s">
        <v>109</v>
      </c>
      <c r="C127" s="5">
        <v>74.3</v>
      </c>
      <c r="D127" s="6">
        <v>1.1000000000000001</v>
      </c>
      <c r="E127" s="5">
        <f t="shared" si="1"/>
        <v>81.73</v>
      </c>
    </row>
    <row r="128" spans="1:5" s="2" customFormat="1" x14ac:dyDescent="0.3">
      <c r="A128" s="2" t="s">
        <v>1</v>
      </c>
      <c r="C128" s="3">
        <f>SUM(C13:C127)</f>
        <v>510067.12999999995</v>
      </c>
      <c r="E128" s="3">
        <f>SUM(E13:E127)</f>
        <v>840770.93999999971</v>
      </c>
    </row>
    <row r="129" spans="1:7" x14ac:dyDescent="0.3">
      <c r="A129">
        <v>7030</v>
      </c>
      <c r="B129" t="s">
        <v>110</v>
      </c>
      <c r="C129" s="1">
        <v>-90263.25</v>
      </c>
      <c r="D129" s="12">
        <v>3.41</v>
      </c>
      <c r="E129" s="5">
        <f t="shared" si="1"/>
        <v>-307797.68</v>
      </c>
    </row>
    <row r="130" spans="1:7" s="2" customFormat="1" x14ac:dyDescent="0.3">
      <c r="A130" s="2" t="s">
        <v>133</v>
      </c>
      <c r="C130" s="3">
        <f>SUM(C128:C129)</f>
        <v>419803.87999999995</v>
      </c>
      <c r="E130" s="3">
        <f>SUM(E128:E129)</f>
        <v>532973.25999999978</v>
      </c>
    </row>
    <row r="132" spans="1:7" x14ac:dyDescent="0.3">
      <c r="A132" s="11" t="s">
        <v>138</v>
      </c>
      <c r="B132" s="11"/>
      <c r="C132" s="10"/>
    </row>
    <row r="133" spans="1:7" x14ac:dyDescent="0.3">
      <c r="A133" s="11" t="s">
        <v>121</v>
      </c>
      <c r="B133" s="11"/>
      <c r="C133" s="10"/>
    </row>
    <row r="137" spans="1:7" x14ac:dyDescent="0.3">
      <c r="C137" s="2">
        <v>2021</v>
      </c>
      <c r="D137" s="2"/>
      <c r="E137" s="2">
        <v>2023</v>
      </c>
    </row>
    <row r="138" spans="1:7" x14ac:dyDescent="0.3">
      <c r="B138" s="4" t="s">
        <v>122</v>
      </c>
      <c r="C138" s="5">
        <f>SUMIFS(C1:C130,D1:D130,"="&amp;751%)</f>
        <v>29604</v>
      </c>
      <c r="D138" s="6">
        <v>7.51</v>
      </c>
      <c r="E138" s="5">
        <f t="shared" ref="E138:E140" si="2">IF(C138="-","-",ROUND(C138*D138,2))</f>
        <v>222326.04</v>
      </c>
    </row>
    <row r="139" spans="1:7" x14ac:dyDescent="0.3">
      <c r="B139" s="4" t="s">
        <v>123</v>
      </c>
      <c r="C139" s="5">
        <f>SUMIFS(C2:C131,D2:D131,"="&amp;345%)</f>
        <v>38270.39</v>
      </c>
      <c r="D139" s="6">
        <v>3.45</v>
      </c>
      <c r="E139" s="5">
        <f t="shared" si="2"/>
        <v>132032.85</v>
      </c>
    </row>
    <row r="140" spans="1:7" x14ac:dyDescent="0.3">
      <c r="B140" s="4" t="s">
        <v>124</v>
      </c>
      <c r="C140" s="1">
        <f>C77+C78+C79</f>
        <v>52999.62</v>
      </c>
      <c r="D140" s="6">
        <v>1.0900000000000001</v>
      </c>
      <c r="E140" s="5">
        <f t="shared" si="2"/>
        <v>57769.59</v>
      </c>
    </row>
    <row r="141" spans="1:7" x14ac:dyDescent="0.3">
      <c r="C141" s="3">
        <f>SUM(C138:C140)</f>
        <v>120874.01000000001</v>
      </c>
      <c r="D141" s="12">
        <f>E141/C141</f>
        <v>3.4095706761114317</v>
      </c>
      <c r="E141" s="3">
        <f>SUM(E138:E140)</f>
        <v>412128.48</v>
      </c>
    </row>
    <row r="144" spans="1:7" x14ac:dyDescent="0.3">
      <c r="A144" s="11" t="s">
        <v>139</v>
      </c>
      <c r="B144" s="11"/>
      <c r="C144" s="11"/>
      <c r="D144" s="11"/>
      <c r="E144" s="11"/>
      <c r="F144" s="11"/>
      <c r="G144" s="11"/>
    </row>
    <row r="145" spans="1:7" x14ac:dyDescent="0.3">
      <c r="A145" s="11" t="s">
        <v>140</v>
      </c>
      <c r="B145" s="11"/>
      <c r="C145" s="11"/>
      <c r="D145" s="11"/>
      <c r="E145" s="11"/>
      <c r="F145" s="11"/>
      <c r="G145" s="11"/>
    </row>
    <row r="147" spans="1:7" ht="18" x14ac:dyDescent="0.35">
      <c r="B147" s="21" t="s">
        <v>141</v>
      </c>
      <c r="C147" s="22"/>
      <c r="D147" s="22"/>
    </row>
    <row r="148" spans="1:7" ht="18" x14ac:dyDescent="0.35">
      <c r="B148" s="21" t="s">
        <v>142</v>
      </c>
      <c r="C148" s="22"/>
      <c r="D148" s="22"/>
    </row>
    <row r="149" spans="1:7" ht="18" x14ac:dyDescent="0.35">
      <c r="B149" s="21" t="s">
        <v>143</v>
      </c>
      <c r="C149" s="22"/>
      <c r="D149" s="22"/>
    </row>
  </sheetData>
  <mergeCells count="3">
    <mergeCell ref="C2:D2"/>
    <mergeCell ref="A12:C12"/>
    <mergeCell ref="E12:F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balances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Yves</dc:creator>
  <cp:lastModifiedBy>Yves</cp:lastModifiedBy>
  <dcterms:created xsi:type="dcterms:W3CDTF">2022-09-27T10:07:36Z</dcterms:created>
  <dcterms:modified xsi:type="dcterms:W3CDTF">2022-10-02T12:11:19Z</dcterms:modified>
</cp:coreProperties>
</file>